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degar\Desktop\اکسل اتوماسیون\"/>
    </mc:Choice>
  </mc:AlternateContent>
  <bookViews>
    <workbookView showHorizontalScroll="0" showVerticalScroll="0" showSheetTabs="0" xWindow="0" yWindow="0" windowWidth="20490" windowHeight="7530"/>
  </bookViews>
  <sheets>
    <sheet name="VPD_Manager" sheetId="1" r:id="rId1"/>
  </sheets>
  <calcPr calcId="162913"/>
</workbook>
</file>

<file path=xl/calcChain.xml><?xml version="1.0" encoding="utf-8"?>
<calcChain xmlns="http://schemas.openxmlformats.org/spreadsheetml/2006/main">
  <c r="B15" i="1" l="1"/>
  <c r="B14" i="1"/>
  <c r="B12" i="1"/>
  <c r="B13" i="1" s="1"/>
  <c r="B11" i="1"/>
  <c r="B10" i="1"/>
  <c r="B9" i="1"/>
</calcChain>
</file>

<file path=xl/sharedStrings.xml><?xml version="1.0" encoding="utf-8"?>
<sst xmlns="http://schemas.openxmlformats.org/spreadsheetml/2006/main" count="36" uniqueCount="27">
  <si>
    <t>VPD Climate Manager - Dynamic</t>
  </si>
  <si>
    <t>Day Air Temp (°C)</t>
  </si>
  <si>
    <t>Day RH (%)</t>
  </si>
  <si>
    <t>Day Leaf Temp (°C)</t>
  </si>
  <si>
    <t>Night Air Temp (°C)</t>
  </si>
  <si>
    <t>Night RH (%)</t>
  </si>
  <si>
    <t>Night Leaf Temp (°C)</t>
  </si>
  <si>
    <t>Day VPD Air (kPa)</t>
  </si>
  <si>
    <t>Night VPD Air (kPa)</t>
  </si>
  <si>
    <t>Day Leaf VPD (kPa)</t>
  </si>
  <si>
    <t>Night Leaf VPD (kPa)</t>
  </si>
  <si>
    <t>Night Risk Flag</t>
  </si>
  <si>
    <t>Day Stress Flag</t>
  </si>
  <si>
    <t>Action Recommendation</t>
  </si>
  <si>
    <t>°C</t>
  </si>
  <si>
    <t>%</t>
  </si>
  <si>
    <t>kPa</t>
  </si>
  <si>
    <t>flag</t>
  </si>
  <si>
    <t>action</t>
  </si>
  <si>
    <t>Based on air temperature and RH</t>
  </si>
  <si>
    <t>Leaf-driven transpiration indicator</t>
  </si>
  <si>
    <t>Critical for condensation/fungal risk</t>
  </si>
  <si>
    <t>Threshold is intentionally strict for greenhouse disease prevention</t>
  </si>
  <si>
    <t>Simple operational band; refine by crop stage</t>
  </si>
  <si>
    <t>Do not use blindly; check radiation, pipe temp, screen, EC and irrigation timing</t>
  </si>
  <si>
    <t>Technical note</t>
  </si>
  <si>
    <t>This is an operational greenhouse VPD tool, not a toy. If leaf temperature is not measured and you just guess it, the recommendation quality drops immediately. Garbage input, garbage output.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</si>
</sst>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85723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2" fontId="0" fillId="4" borderId="1" xfId="0" applyNumberFormat="1" applyFill="1" applyBorder="1"/>
    <xf numFmtId="0" fontId="0" fillId="0" borderId="1" xfId="0" applyBorder="1"/>
    <xf numFmtId="164" fontId="0" fillId="5" borderId="1" xfId="0" applyNumberFormat="1" applyFill="1" applyBorder="1"/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006100"/>
      </font>
      <fill>
        <patternFill>
          <bgColor rgb="FFE2F0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CE4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CE4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22" sqref="D22"/>
    </sheetView>
  </sheetViews>
  <sheetFormatPr defaultRowHeight="15" x14ac:dyDescent="0.25"/>
  <cols>
    <col min="1" max="1" width="27" customWidth="1"/>
    <col min="2" max="2" width="63.85546875" bestFit="1" customWidth="1"/>
    <col min="3" max="3" width="14.7109375" customWidth="1"/>
    <col min="4" max="4" width="42.7109375" customWidth="1"/>
  </cols>
  <sheetData>
    <row r="1" spans="1:4" ht="18.75" x14ac:dyDescent="0.3">
      <c r="A1" s="5" t="s">
        <v>0</v>
      </c>
      <c r="B1" s="5"/>
      <c r="C1" s="5"/>
      <c r="D1" s="5"/>
    </row>
    <row r="3" spans="1:4" x14ac:dyDescent="0.25">
      <c r="A3" s="1" t="s">
        <v>1</v>
      </c>
      <c r="B3" s="2">
        <v>26</v>
      </c>
      <c r="C3" s="3" t="s">
        <v>14</v>
      </c>
      <c r="D3" s="3"/>
    </row>
    <row r="4" spans="1:4" x14ac:dyDescent="0.25">
      <c r="A4" s="1" t="s">
        <v>2</v>
      </c>
      <c r="B4" s="2">
        <v>70</v>
      </c>
      <c r="C4" s="3" t="s">
        <v>15</v>
      </c>
      <c r="D4" s="3"/>
    </row>
    <row r="5" spans="1:4" x14ac:dyDescent="0.25">
      <c r="A5" s="1" t="s">
        <v>3</v>
      </c>
      <c r="B5" s="2">
        <v>24.5</v>
      </c>
      <c r="C5" s="3" t="s">
        <v>14</v>
      </c>
      <c r="D5" s="3"/>
    </row>
    <row r="6" spans="1:4" x14ac:dyDescent="0.25">
      <c r="A6" s="1" t="s">
        <v>4</v>
      </c>
      <c r="B6" s="2">
        <v>18</v>
      </c>
      <c r="C6" s="3" t="s">
        <v>14</v>
      </c>
      <c r="D6" s="3"/>
    </row>
    <row r="7" spans="1:4" x14ac:dyDescent="0.25">
      <c r="A7" s="1" t="s">
        <v>5</v>
      </c>
      <c r="B7" s="2">
        <v>88</v>
      </c>
      <c r="C7" s="3" t="s">
        <v>15</v>
      </c>
      <c r="D7" s="3"/>
    </row>
    <row r="8" spans="1:4" x14ac:dyDescent="0.25">
      <c r="A8" s="1" t="s">
        <v>6</v>
      </c>
      <c r="B8" s="2">
        <v>17</v>
      </c>
      <c r="C8" s="3" t="s">
        <v>14</v>
      </c>
      <c r="D8" s="3"/>
    </row>
    <row r="9" spans="1:4" x14ac:dyDescent="0.25">
      <c r="A9" s="1" t="s">
        <v>7</v>
      </c>
      <c r="B9" s="4">
        <f>ROUND(0.61078*EXP((17.27*B3)/(B3+237.3))*(1-B4/100),3)</f>
        <v>1.008</v>
      </c>
      <c r="C9" s="3" t="s">
        <v>16</v>
      </c>
      <c r="D9" s="3" t="s">
        <v>19</v>
      </c>
    </row>
    <row r="10" spans="1:4" x14ac:dyDescent="0.25">
      <c r="A10" s="1" t="s">
        <v>8</v>
      </c>
      <c r="B10" s="4">
        <f>ROUND(0.61078*EXP((17.27*B6)/(B6+237.3))*(1-B7/100),3)</f>
        <v>0.248</v>
      </c>
      <c r="C10" s="3" t="s">
        <v>16</v>
      </c>
      <c r="D10" s="3" t="s">
        <v>19</v>
      </c>
    </row>
    <row r="11" spans="1:4" x14ac:dyDescent="0.25">
      <c r="A11" s="1" t="s">
        <v>9</v>
      </c>
      <c r="B11" s="4">
        <f>ROUND(0.61078*EXP((17.27*B5)/(B5+237.3))-(0.61078*EXP((17.27*B3)/(B3+237.3))*(B4/100)),3)</f>
        <v>0.72199999999999998</v>
      </c>
      <c r="C11" s="3" t="s">
        <v>16</v>
      </c>
      <c r="D11" s="3" t="s">
        <v>20</v>
      </c>
    </row>
    <row r="12" spans="1:4" x14ac:dyDescent="0.25">
      <c r="A12" s="1" t="s">
        <v>10</v>
      </c>
      <c r="B12" s="4">
        <f>ROUND(0.61078*EXP((17.27*B8)/(B8+237.3))-(0.61078*EXP((17.27*B6)/(B6+237.3))*(B7/100)),3)</f>
        <v>0.121</v>
      </c>
      <c r="C12" s="3" t="s">
        <v>16</v>
      </c>
      <c r="D12" s="3" t="s">
        <v>21</v>
      </c>
    </row>
    <row r="13" spans="1:4" x14ac:dyDescent="0.25">
      <c r="A13" s="1" t="s">
        <v>11</v>
      </c>
      <c r="B13" s="4" t="str">
        <f>IF(B12&lt;0.3,"Botrytis risk: HIGH",IF(B12&lt;0.5,"Botrytis risk: Moderate","Night VPD acceptable"))</f>
        <v>Botrytis risk: HIGH</v>
      </c>
      <c r="C13" s="3" t="s">
        <v>17</v>
      </c>
      <c r="D13" s="3" t="s">
        <v>22</v>
      </c>
    </row>
    <row r="14" spans="1:4" x14ac:dyDescent="0.25">
      <c r="A14" s="1" t="s">
        <v>12</v>
      </c>
      <c r="B14" s="4" t="str">
        <f>IF(B11&lt;0.4,"Too low transpiration",IF(B11&gt;1.2,"Excess transpiration stress","Day VPD acceptable"))</f>
        <v>Day VPD acceptable</v>
      </c>
      <c r="C14" s="3" t="s">
        <v>17</v>
      </c>
      <c r="D14" s="3" t="s">
        <v>23</v>
      </c>
    </row>
    <row r="15" spans="1:4" x14ac:dyDescent="0.25">
      <c r="A15" s="1" t="s">
        <v>13</v>
      </c>
      <c r="B15" s="4" t="str">
        <f>IF(B12&lt;0.3,"Increase pipe temp or minimum heat; pulse vent to remove humidity",IF(B11&gt;1.2,"Reduce radiation load / increase humidity / review EC","Keep current climate strategy"))</f>
        <v>Increase pipe temp or minimum heat; pulse vent to remove humidity</v>
      </c>
      <c r="C15" s="3" t="s">
        <v>18</v>
      </c>
      <c r="D15" s="3" t="s">
        <v>24</v>
      </c>
    </row>
    <row r="18" spans="1:4" x14ac:dyDescent="0.25">
      <c r="A18" s="1" t="s">
        <v>25</v>
      </c>
      <c r="B18" s="6" t="s">
        <v>26</v>
      </c>
      <c r="C18" s="6"/>
      <c r="D18" s="6"/>
    </row>
    <row r="19" spans="1:4" x14ac:dyDescent="0.25">
      <c r="B19" s="6"/>
      <c r="C19" s="6"/>
      <c r="D19" s="6"/>
    </row>
    <row r="20" spans="1:4" x14ac:dyDescent="0.25">
      <c r="B20" s="6"/>
      <c r="C20" s="6"/>
      <c r="D20" s="6"/>
    </row>
  </sheetData>
  <mergeCells count="2">
    <mergeCell ref="A1:D1"/>
    <mergeCell ref="B18:D20"/>
  </mergeCells>
  <conditionalFormatting sqref="B13">
    <cfRule type="containsText" dxfId="2" priority="1" operator="containsText" text="HIGH">
      <formula>NOT(ISERROR(SEARCH("HIGH",B13)))</formula>
    </cfRule>
  </conditionalFormatting>
  <conditionalFormatting sqref="B14">
    <cfRule type="containsText" dxfId="1" priority="2" operator="containsText" text="Excess">
      <formula>NOT(ISERROR(SEARCH("Excess",B14)))</formula>
    </cfRule>
    <cfRule type="containsText" dxfId="0" priority="3" operator="containsText" text="acceptable">
      <formula>NOT(ISERROR(SEARCH("acceptable",B14)))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VPD_Manager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</dc:creator>
  <cp:lastModifiedBy>Mandegar</cp:lastModifiedBy>
  <dcterms:created xsi:type="dcterms:W3CDTF">2026-07-30T15:29:57Z</dcterms:created>
  <dcterms:modified xsi:type="dcterms:W3CDTF">2026-07-30T16:44:46Z</dcterms:modified>
</cp:coreProperties>
</file>